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UBBLICAZIONE MAGGIO SETTEMBRE\"/>
    </mc:Choice>
  </mc:AlternateContent>
  <xr:revisionPtr revIDLastSave="0" documentId="8_{C0C0A365-D584-46E4-B027-FFBA028C4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MESE" sheetId="7" r:id="rId1"/>
  </sheets>
  <definedNames>
    <definedName name="_xlnm.Print_Area" localSheetId="0">'STAT REGIONE MARCHE PER MESE'!$A$1:$AC$30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7" l="1"/>
  <c r="M24" i="7"/>
  <c r="L25" i="7"/>
  <c r="M25" i="7"/>
  <c r="L26" i="7"/>
  <c r="M26" i="7"/>
  <c r="L27" i="7"/>
  <c r="M27" i="7"/>
  <c r="M23" i="7"/>
  <c r="L23" i="7"/>
  <c r="F24" i="7"/>
  <c r="G24" i="7"/>
  <c r="F25" i="7"/>
  <c r="G25" i="7"/>
  <c r="F26" i="7"/>
  <c r="G26" i="7"/>
  <c r="F27" i="7"/>
  <c r="G27" i="7"/>
  <c r="G23" i="7"/>
  <c r="F23" i="7"/>
  <c r="Z1" i="7"/>
  <c r="AC4" i="7"/>
  <c r="AC3" i="7"/>
  <c r="S1" i="7"/>
  <c r="Z5" i="7"/>
  <c r="S5" i="7"/>
  <c r="V3" i="7"/>
  <c r="V4" i="7"/>
  <c r="I29" i="7" l="1"/>
  <c r="J29" i="7"/>
  <c r="K29" i="7"/>
  <c r="H29" i="7"/>
  <c r="C29" i="7"/>
  <c r="D29" i="7"/>
  <c r="E29" i="7"/>
  <c r="B29" i="7"/>
  <c r="Q29" i="7" l="1"/>
  <c r="P29" i="7"/>
  <c r="O29" i="7"/>
  <c r="N29" i="7"/>
  <c r="M29" i="7"/>
  <c r="L29" i="7"/>
  <c r="G29" i="7"/>
  <c r="F29" i="7"/>
  <c r="Q27" i="7"/>
  <c r="P27" i="7"/>
  <c r="O27" i="7"/>
  <c r="N27" i="7"/>
  <c r="Q26" i="7"/>
  <c r="P26" i="7"/>
  <c r="O26" i="7"/>
  <c r="N26" i="7"/>
  <c r="Q25" i="7"/>
  <c r="P25" i="7"/>
  <c r="O25" i="7"/>
  <c r="N25" i="7"/>
  <c r="Q24" i="7"/>
  <c r="P24" i="7"/>
  <c r="O24" i="7"/>
  <c r="N24" i="7"/>
  <c r="Q23" i="7"/>
  <c r="P23" i="7"/>
  <c r="O23" i="7"/>
  <c r="N23" i="7"/>
  <c r="S29" i="7" l="1"/>
  <c r="R29" i="7"/>
  <c r="R24" i="7"/>
  <c r="S24" i="7"/>
  <c r="S26" i="7"/>
  <c r="R26" i="7"/>
  <c r="R23" i="7"/>
  <c r="R25" i="7"/>
  <c r="R27" i="7"/>
  <c r="S23" i="7"/>
  <c r="S25" i="7"/>
  <c r="S27" i="7"/>
</calcChain>
</file>

<file path=xl/sharedStrings.xml><?xml version="1.0" encoding="utf-8"?>
<sst xmlns="http://schemas.openxmlformats.org/spreadsheetml/2006/main" count="61" uniqueCount="35">
  <si>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</si>
  <si>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</si>
  <si>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</si>
  <si>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</si>
  <si>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</si>
  <si>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</si>
  <si>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</si>
  <si>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</si>
  <si>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Maggio</t>
  </si>
  <si>
    <t>Giugno</t>
  </si>
  <si>
    <t>Luglio</t>
  </si>
  <si>
    <t>Agosto</t>
  </si>
  <si>
    <t>Settembre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</si>
  <si>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</si>
  <si>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</si>
  <si>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</si>
  <si>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</si>
  <si>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</si>
  <si>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</si>
  <si>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</si>
  <si>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</si>
  <si>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</si>
  <si>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MESE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</si>
  <si>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</si>
  <si>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</si>
  <si>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</si>
  <si>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</si>
  <si>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</si>
  <si>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</si>
  <si>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75,92%</t>
  </si>
  <si>
    <t>09/01/2026 12:14:27</t>
  </si>
  <si>
    <t>da Maggio a Settembre</t>
  </si>
  <si>
    <t>63,39%</t>
  </si>
  <si>
    <t>Movimento turistico REGIONE MARCHE per MESE - MAGGIO/SETTEMBRE  2025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</si>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</sst>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#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16"/>
      <color rgb="FFFF0000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7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8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10" fillId="0" borderId="0" xfId="2" applyFont="1"/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4" fillId="0" borderId="0" xfId="1" applyFont="1"/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Alignment="1" applyProtection="1">
      <alignment vertical="center"/>
      <protection hidden="1"/>
    </xf>
    <xf numFmtId="0" fontId="6" fillId="0" borderId="0" xfId="1" applyFont="1"/>
    <xf numFmtId="0" fontId="15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horizontal="centerContinuous" vertical="center"/>
      <protection hidden="1"/>
    </xf>
    <xf numFmtId="0" fontId="7" fillId="0" borderId="0" xfId="1" applyFont="1"/>
    <xf numFmtId="0" fontId="15" fillId="0" borderId="0" xfId="1" applyFont="1" applyAlignment="1" applyProtection="1">
      <alignment horizontal="center" vertical="center"/>
      <protection hidden="1"/>
    </xf>
    <xf numFmtId="164" fontId="16" fillId="0" borderId="2" xfId="0" applyNumberFormat="1" applyFont="1" applyBorder="1" applyAlignment="1">
      <alignment horizontal="left"/>
    </xf>
    <xf numFmtId="3" fontId="3" fillId="0" borderId="0" xfId="1" applyNumberFormat="1" applyFont="1"/>
    <xf numFmtId="164" fontId="16" fillId="0" borderId="0" xfId="0" applyNumberFormat="1" applyFont="1" applyAlignment="1">
      <alignment horizontal="left"/>
    </xf>
    <xf numFmtId="3" fontId="3" fillId="0" borderId="1" xfId="1" applyNumberFormat="1" applyFont="1" applyBorder="1"/>
    <xf numFmtId="165" fontId="1" fillId="0" borderId="0" xfId="1" applyNumberFormat="1"/>
    <xf numFmtId="0" fontId="10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9" fillId="0" borderId="0" xfId="1" applyFont="1"/>
    <xf numFmtId="0" fontId="5" fillId="0" borderId="0" xfId="1" applyFont="1" applyAlignment="1" applyProtection="1">
      <alignment horizontal="left" vertical="center"/>
      <protection hidden="1"/>
    </xf>
    <xf numFmtId="0" fontId="5" fillId="5" borderId="0" xfId="1" applyFont="1" applyFill="1" applyAlignment="1" applyProtection="1">
      <alignment horizontal="centerContinuous" vertical="center"/>
      <protection hidden="1"/>
    </xf>
    <xf numFmtId="0" fontId="15" fillId="6" borderId="0" xfId="1" applyFont="1" applyFill="1" applyAlignment="1" applyProtection="1">
      <alignment horizontal="center" vertical="center"/>
      <protection hidden="1"/>
    </xf>
    <xf numFmtId="0" fontId="12" fillId="0" borderId="0" xfId="1" applyFont="1" applyAlignment="1">
      <alignment horizontal="left" vertical="center"/>
    </xf>
    <xf numFmtId="0" fontId="21" fillId="0" borderId="0" xfId="1" applyFont="1"/>
    <xf numFmtId="0" fontId="22" fillId="0" borderId="0" xfId="2" applyFont="1" applyAlignment="1">
      <alignment horizontal="left"/>
    </xf>
    <xf numFmtId="0" fontId="23" fillId="0" borderId="0" xfId="2" applyFont="1"/>
    <xf numFmtId="3" fontId="10" fillId="0" borderId="0" xfId="2" applyNumberFormat="1" applyFont="1"/>
    <xf numFmtId="0" fontId="24" fillId="0" borderId="0" xfId="1" applyFont="1"/>
    <xf numFmtId="0" fontId="25" fillId="0" borderId="0" xfId="2" applyFont="1"/>
    <xf numFmtId="0" fontId="25" fillId="0" borderId="0" xfId="2" applyFont="1" applyAlignment="1">
      <alignment vertical="center"/>
    </xf>
    <xf numFmtId="0" fontId="10" fillId="0" borderId="0" xfId="2" applyFont="1" applyAlignment="1">
      <alignment horizontal="right"/>
    </xf>
    <xf numFmtId="0" fontId="1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hidden="1"/>
    </xf>
    <xf numFmtId="0" fontId="5" fillId="4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607391</xdr:colOff>
      <xdr:row>0</xdr:row>
      <xdr:rowOff>69022</xdr:rowOff>
    </xdr:from>
    <xdr:to>
      <xdr:col>0</xdr:col>
      <xdr:colOff>2379041</xdr:colOff>
      <xdr:row>2</xdr:row>
      <xdr:rowOff>198252</xdr:rowOff>
    </xdr:to>
    <xdr:pic>
      <xdr:nvPicPr>
        <xdr:cNvPr id="20" name="Immagine 19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91" y="69022"/>
          <a:ext cx="1771650" cy="66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164855</xdr:colOff>
      <xdr:row>0</xdr:row>
      <xdr:rowOff>54952</xdr:rowOff>
    </xdr:from>
    <xdr:to>
      <xdr:col>16</xdr:col>
      <xdr:colOff>994263</xdr:colOff>
      <xdr:row>8</xdr:row>
      <xdr:rowOff>180243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40961" y="54952"/>
          <a:ext cx="48958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"/>
  <sheetViews>
    <sheetView tabSelected="1" zoomScale="52" zoomScaleNormal="52" workbookViewId="0">
      <selection activeCell="A12" sqref="A12:AB12"/>
    </sheetView>
  </sheetViews>
  <sheetFormatPr defaultColWidth="9.140625" defaultRowHeight="12.75" x14ac:dyDescent="0.2"/>
  <cols>
    <col min="1" max="1" width="38.85546875" style="15" customWidth="1" collapsed="1"/>
    <col min="2" max="2" width="15.42578125" style="15" bestFit="1" customWidth="1" collapsed="1"/>
    <col min="3" max="3" width="17.42578125" style="15" customWidth="1" collapsed="1"/>
    <col min="4" max="4" width="14.7109375" style="15" customWidth="1" collapsed="1"/>
    <col min="5" max="5" width="16.5703125" style="15" customWidth="1" collapsed="1"/>
    <col min="6" max="6" width="17" style="15" customWidth="1" collapsed="1"/>
    <col min="7" max="7" width="16.7109375" style="15" customWidth="1" collapsed="1"/>
    <col min="8" max="8" width="14.85546875" style="15" customWidth="1" collapsed="1"/>
    <col min="9" max="9" width="16.140625" style="15" customWidth="1" collapsed="1"/>
    <col min="10" max="10" width="13.28515625" style="15" customWidth="1" collapsed="1"/>
    <col min="11" max="11" width="15" style="15" customWidth="1" collapsed="1"/>
    <col min="12" max="12" width="13.85546875" style="15" customWidth="1" collapsed="1"/>
    <col min="13" max="13" width="15.7109375" style="15" bestFit="1" customWidth="1" collapsed="1"/>
    <col min="14" max="14" width="15" style="15" customWidth="1" collapsed="1"/>
    <col min="15" max="15" width="16.5703125" style="15" customWidth="1" collapsed="1"/>
    <col min="16" max="16" width="13.85546875" style="15" customWidth="1" collapsed="1"/>
    <col min="17" max="17" width="15.5703125" style="15" customWidth="1" collapsed="1"/>
    <col min="18" max="18" width="16.42578125" style="15" customWidth="1" collapsed="1"/>
    <col min="19" max="19" width="17.7109375" style="15" customWidth="1" collapsed="1"/>
    <col min="20" max="21" width="9.140625" style="15" collapsed="1"/>
    <col min="22" max="22" width="17.7109375" style="15" customWidth="1" collapsed="1"/>
    <col min="23" max="25" width="10.7109375" style="15" customWidth="1" collapsed="1"/>
    <col min="26" max="26" width="17.7109375" style="15" customWidth="1" collapsed="1"/>
    <col min="27" max="27" width="9.140625" style="15" collapsed="1"/>
    <col min="28" max="28" width="9.140625" style="15" customWidth="1" collapsed="1"/>
    <col min="29" max="29" width="17.7109375" style="15" customWidth="1" collapsed="1"/>
    <col min="30" max="16384" width="9.140625" style="15" collapsed="1"/>
  </cols>
  <sheetData>
    <row r="1" spans="1:32" s="9" customFormat="1" ht="23.25" x14ac:dyDescent="0.35">
      <c r="B1" s="1" t="s">
        <v>15</v>
      </c>
      <c r="C1" s="2"/>
      <c r="D1" s="3"/>
      <c r="E1" s="3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S1" s="42">
        <f>B21</f>
        <v>2025</v>
      </c>
      <c r="T1" s="43"/>
      <c r="U1" s="43"/>
      <c r="V1" s="43"/>
      <c r="W1" s="34"/>
      <c r="X1" s="34"/>
      <c r="Y1" s="34"/>
      <c r="Z1" s="44" t="e">
        <f>#REF!</f>
        <v>#REF!</v>
      </c>
      <c r="AA1" s="43"/>
      <c r="AB1" s="43"/>
      <c r="AC1" s="43"/>
      <c r="AD1" s="34"/>
    </row>
    <row r="2" spans="1:32" s="10" customFormat="1" ht="23.25" x14ac:dyDescent="0.3">
      <c r="B2" s="10" t="s">
        <v>16</v>
      </c>
      <c r="C2" s="5"/>
      <c r="D2" s="5"/>
      <c r="E2" s="5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S2" s="33" t="s">
        <v>13</v>
      </c>
      <c r="V2" s="37" t="s">
        <v>29</v>
      </c>
      <c r="W2" s="38">
        <v>12755</v>
      </c>
      <c r="X2" s="39">
        <v>16801</v>
      </c>
      <c r="Y2" s="40">
        <v>8034</v>
      </c>
      <c r="Z2" s="33" t="s">
        <v>13</v>
      </c>
      <c r="AA2" s="12"/>
      <c r="AB2" s="12"/>
      <c r="AC2" s="41" t="s">
        <v>32</v>
      </c>
      <c r="AD2" s="39">
        <v>9749</v>
      </c>
      <c r="AE2" s="39">
        <v>15380</v>
      </c>
      <c r="AF2" s="39">
        <v>7367</v>
      </c>
    </row>
    <row r="3" spans="1:32" s="10" customFormat="1" ht="24" customHeight="1" x14ac:dyDescent="0.3">
      <c r="B3" s="35" t="s">
        <v>17</v>
      </c>
      <c r="C3" s="6"/>
      <c r="D3" s="6"/>
      <c r="E3" s="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27" t="s">
        <v>14</v>
      </c>
      <c r="V3" s="37">
        <f>W2</f>
        <v>12755</v>
      </c>
      <c r="W3" s="13"/>
      <c r="Y3" s="27"/>
      <c r="Z3" s="27" t="s">
        <v>14</v>
      </c>
      <c r="AB3" s="12"/>
      <c r="AC3" s="37">
        <f>AD2</f>
        <v>9749</v>
      </c>
    </row>
    <row r="4" spans="1:32" s="10" customFormat="1" ht="24" customHeight="1" x14ac:dyDescent="0.3">
      <c r="B4" s="35" t="s">
        <v>23</v>
      </c>
      <c r="C4" s="6"/>
      <c r="D4" s="6"/>
      <c r="E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27" t="s">
        <v>28</v>
      </c>
      <c r="V4" s="37">
        <f>X2</f>
        <v>16801</v>
      </c>
      <c r="W4" s="13"/>
      <c r="X4" s="27"/>
      <c r="Y4" s="27"/>
      <c r="Z4" s="27" t="s">
        <v>28</v>
      </c>
      <c r="AB4" s="12"/>
      <c r="AC4" s="37">
        <f>AE2</f>
        <v>15380</v>
      </c>
    </row>
    <row r="5" spans="1:32" s="10" customFormat="1" ht="24" customHeight="1" x14ac:dyDescent="0.3">
      <c r="B5" s="35" t="s">
        <v>24</v>
      </c>
      <c r="C5" s="6"/>
      <c r="D5" s="6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 s="10" t="str">
        <f>CONCATENATE("Di cui ANNUALI n. ", Y2, " e STAGIONALI n. ", X2-Y2)</f>
        <v>Di cui ANNUALI n. 8034 e STAGIONALI n. 8767</v>
      </c>
      <c r="W5" s="13"/>
      <c r="X5" s="27"/>
      <c r="Y5" s="27"/>
      <c r="Z5" s="10" t="str">
        <f>CONCATENATE("Di cui ANNUALI n. ", AF2, " e STAGIONALI n. ", AE2-AF2)</f>
        <v>Di cui ANNUALI n. 7367 e STAGIONALI n. 8013</v>
      </c>
      <c r="AB5" s="12"/>
    </row>
    <row r="6" spans="1:32" s="10" customFormat="1" ht="24" customHeight="1" x14ac:dyDescent="0.3">
      <c r="B6" s="35" t="s">
        <v>25</v>
      </c>
      <c r="C6" s="6"/>
      <c r="D6" s="6"/>
      <c r="E6" s="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 s="10" t="s">
        <v>27</v>
      </c>
      <c r="W6" s="13"/>
      <c r="X6" s="27"/>
      <c r="Y6" s="27"/>
      <c r="Z6" s="27"/>
      <c r="AB6" s="12"/>
    </row>
    <row r="7" spans="1:32" s="10" customFormat="1" ht="24" customHeight="1" x14ac:dyDescent="0.3">
      <c r="B7" s="35" t="s">
        <v>26</v>
      </c>
      <c r="C7" s="6"/>
      <c r="D7" s="6"/>
      <c r="E7" s="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W7" s="13"/>
      <c r="X7" s="27"/>
      <c r="Y7" s="27"/>
      <c r="Z7" s="27"/>
      <c r="AB7" s="12"/>
    </row>
    <row r="8" spans="1:32" ht="24" customHeight="1" x14ac:dyDescent="0.35">
      <c r="C8" s="4"/>
      <c r="D8" s="4"/>
      <c r="E8" s="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S8" s="12" t="s">
        <v>18</v>
      </c>
      <c r="V8" s="28" t="s">
        <v>30</v>
      </c>
      <c r="Y8" s="27"/>
      <c r="Z8" s="27"/>
      <c r="AB8" s="12"/>
    </row>
    <row r="9" spans="1:32" ht="24" customHeight="1" x14ac:dyDescent="0.4">
      <c r="A9" s="36" t="s">
        <v>34</v>
      </c>
      <c r="C9" s="4"/>
      <c r="D9" s="4"/>
      <c r="E9" s="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S9" s="12" t="s">
        <v>19</v>
      </c>
      <c r="V9" s="28" t="s">
        <v>31</v>
      </c>
      <c r="Z9" s="27"/>
      <c r="AA9" s="27"/>
      <c r="AB9" s="12"/>
    </row>
    <row r="10" spans="1:32" ht="24" customHeight="1" x14ac:dyDescent="0.35">
      <c r="A10" s="29"/>
      <c r="C10" s="4"/>
      <c r="D10" s="4"/>
      <c r="E10" s="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8"/>
      <c r="W10" s="14"/>
      <c r="Z10" s="28"/>
      <c r="AA10" s="28"/>
    </row>
    <row r="11" spans="1:32" ht="24" customHeight="1" x14ac:dyDescent="0.2">
      <c r="A11" s="46" t="s">
        <v>20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32" ht="27.75" x14ac:dyDescent="0.2">
      <c r="A12" s="46" t="s">
        <v>33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32" ht="34.5" customHeight="1" x14ac:dyDescent="0.2">
      <c r="A13" s="46" t="s">
        <v>21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32" customFormat="1" ht="19.5" customHeight="1" x14ac:dyDescent="0.25"/>
    <row r="15" spans="1:32" s="17" customFormat="1" ht="24" customHeight="1" x14ac:dyDescent="0.25">
      <c r="A15" s="16"/>
      <c r="B15" s="47" t="s">
        <v>0</v>
      </c>
      <c r="C15" s="47"/>
      <c r="D15" s="47"/>
      <c r="E15" s="47"/>
      <c r="F15" s="47"/>
      <c r="G15" s="47"/>
      <c r="H15" s="48" t="s">
        <v>1</v>
      </c>
      <c r="I15" s="48"/>
      <c r="J15" s="48"/>
      <c r="K15" s="48"/>
      <c r="L15" s="48"/>
      <c r="M15" s="48"/>
      <c r="N15" s="49" t="s">
        <v>2</v>
      </c>
      <c r="O15" s="49"/>
      <c r="P15" s="49"/>
      <c r="Q15" s="49"/>
      <c r="R15" s="49"/>
      <c r="S15" s="49"/>
    </row>
    <row r="16" spans="1:32" s="20" customFormat="1" ht="19.5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7" customFormat="1" ht="19.5" x14ac:dyDescent="0.25">
      <c r="A17" s="30" t="s">
        <v>22</v>
      </c>
      <c r="B17" s="31" t="s">
        <v>3</v>
      </c>
      <c r="C17" s="31"/>
      <c r="D17" s="31" t="s">
        <v>4</v>
      </c>
      <c r="E17" s="31"/>
      <c r="F17" s="31" t="s">
        <v>5</v>
      </c>
      <c r="G17" s="31"/>
      <c r="H17" s="31" t="s">
        <v>3</v>
      </c>
      <c r="I17" s="31"/>
      <c r="J17" s="31" t="s">
        <v>4</v>
      </c>
      <c r="K17" s="31"/>
      <c r="L17" s="31" t="s">
        <v>5</v>
      </c>
      <c r="M17" s="31"/>
      <c r="N17" s="31" t="s">
        <v>3</v>
      </c>
      <c r="O17" s="31"/>
      <c r="P17" s="31" t="s">
        <v>4</v>
      </c>
      <c r="Q17" s="31"/>
      <c r="R17" s="31" t="s">
        <v>5</v>
      </c>
      <c r="S17" s="31"/>
    </row>
    <row r="18" spans="1:19" s="20" customFormat="1" ht="19.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s="20" customFormat="1" ht="19.5" x14ac:dyDescent="0.25">
      <c r="A19" s="21"/>
      <c r="B19" s="32" t="s">
        <v>6</v>
      </c>
      <c r="C19" s="32" t="s">
        <v>7</v>
      </c>
      <c r="D19" s="32" t="s">
        <v>6</v>
      </c>
      <c r="E19" s="32" t="s">
        <v>7</v>
      </c>
      <c r="F19" s="32" t="s">
        <v>6</v>
      </c>
      <c r="G19" s="32" t="s">
        <v>7</v>
      </c>
      <c r="H19" s="32" t="s">
        <v>6</v>
      </c>
      <c r="I19" s="32" t="s">
        <v>7</v>
      </c>
      <c r="J19" s="32" t="s">
        <v>6</v>
      </c>
      <c r="K19" s="32" t="s">
        <v>7</v>
      </c>
      <c r="L19" s="32" t="s">
        <v>6</v>
      </c>
      <c r="M19" s="32" t="s">
        <v>7</v>
      </c>
      <c r="N19" s="32" t="s">
        <v>6</v>
      </c>
      <c r="O19" s="32" t="s">
        <v>7</v>
      </c>
      <c r="P19" s="32" t="s">
        <v>6</v>
      </c>
      <c r="Q19" s="32" t="s">
        <v>7</v>
      </c>
      <c r="R19" s="32" t="s">
        <v>6</v>
      </c>
      <c r="S19" s="32" t="s">
        <v>7</v>
      </c>
    </row>
    <row r="21" spans="1:19" customFormat="1" ht="20.25" x14ac:dyDescent="0.3">
      <c r="A21" s="15"/>
      <c r="B21" s="45">
        <v>2025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20.25" customHeight="1" x14ac:dyDescent="0.2"/>
    <row r="23" spans="1:19" ht="21" x14ac:dyDescent="0.35">
      <c r="A23" s="22" t="s">
        <v>8</v>
      </c>
      <c r="B23" s="23">
        <v>137945</v>
      </c>
      <c r="C23" s="23">
        <v>275083</v>
      </c>
      <c r="D23" s="23">
        <v>33151</v>
      </c>
      <c r="E23" s="23">
        <v>79501</v>
      </c>
      <c r="F23" s="23">
        <f>B23+D23</f>
        <v>171096</v>
      </c>
      <c r="G23" s="23">
        <f>C23+E23</f>
        <v>354584</v>
      </c>
      <c r="H23" s="23">
        <v>76141</v>
      </c>
      <c r="I23" s="23">
        <v>244620</v>
      </c>
      <c r="J23" s="23">
        <v>24928</v>
      </c>
      <c r="K23" s="23">
        <v>92955</v>
      </c>
      <c r="L23" s="23">
        <f>H23+J23</f>
        <v>101069</v>
      </c>
      <c r="M23" s="23">
        <f>I23+K23</f>
        <v>337575</v>
      </c>
      <c r="N23" s="23">
        <f t="shared" ref="N23:Q27" si="0">SUM(B23,H23)</f>
        <v>214086</v>
      </c>
      <c r="O23" s="23">
        <f t="shared" si="0"/>
        <v>519703</v>
      </c>
      <c r="P23" s="23">
        <f t="shared" si="0"/>
        <v>58079</v>
      </c>
      <c r="Q23" s="23">
        <f t="shared" si="0"/>
        <v>172456</v>
      </c>
      <c r="R23" s="23">
        <f t="shared" ref="R23:S27" si="1">SUM(N23,P23)</f>
        <v>272165</v>
      </c>
      <c r="S23" s="23">
        <f t="shared" si="1"/>
        <v>692159</v>
      </c>
    </row>
    <row r="24" spans="1:19" ht="21" x14ac:dyDescent="0.35">
      <c r="A24" s="24" t="s">
        <v>9</v>
      </c>
      <c r="B24" s="23">
        <v>183790</v>
      </c>
      <c r="C24" s="23">
        <v>583961</v>
      </c>
      <c r="D24" s="23">
        <v>40885</v>
      </c>
      <c r="E24" s="23">
        <v>131454</v>
      </c>
      <c r="F24" s="23">
        <f t="shared" ref="F24:F27" si="2">B24+D24</f>
        <v>224675</v>
      </c>
      <c r="G24" s="23">
        <f t="shared" ref="G24:G27" si="3">C24+E24</f>
        <v>715415</v>
      </c>
      <c r="H24" s="23">
        <v>148648</v>
      </c>
      <c r="I24" s="23">
        <v>749753</v>
      </c>
      <c r="J24" s="23">
        <v>44314</v>
      </c>
      <c r="K24" s="23">
        <v>219603</v>
      </c>
      <c r="L24" s="23">
        <f t="shared" ref="L24:L27" si="4">H24+J24</f>
        <v>192962</v>
      </c>
      <c r="M24" s="23">
        <f t="shared" ref="M24:M27" si="5">I24+K24</f>
        <v>969356</v>
      </c>
      <c r="N24" s="23">
        <f t="shared" si="0"/>
        <v>332438</v>
      </c>
      <c r="O24" s="23">
        <f t="shared" si="0"/>
        <v>1333714</v>
      </c>
      <c r="P24" s="23">
        <f t="shared" si="0"/>
        <v>85199</v>
      </c>
      <c r="Q24" s="23">
        <f t="shared" si="0"/>
        <v>351057</v>
      </c>
      <c r="R24" s="23">
        <f t="shared" si="1"/>
        <v>417637</v>
      </c>
      <c r="S24" s="23">
        <f t="shared" si="1"/>
        <v>1684771</v>
      </c>
    </row>
    <row r="25" spans="1:19" ht="21" x14ac:dyDescent="0.35">
      <c r="A25" s="22" t="s">
        <v>10</v>
      </c>
      <c r="B25" s="23">
        <v>192756</v>
      </c>
      <c r="C25" s="23">
        <v>806841</v>
      </c>
      <c r="D25" s="23">
        <v>48440</v>
      </c>
      <c r="E25" s="23">
        <v>172600</v>
      </c>
      <c r="F25" s="23">
        <f t="shared" si="2"/>
        <v>241196</v>
      </c>
      <c r="G25" s="23">
        <f t="shared" si="3"/>
        <v>979441</v>
      </c>
      <c r="H25" s="23">
        <v>189877</v>
      </c>
      <c r="I25" s="23">
        <v>1344585</v>
      </c>
      <c r="J25" s="23">
        <v>63990</v>
      </c>
      <c r="K25" s="23">
        <v>383628</v>
      </c>
      <c r="L25" s="23">
        <f t="shared" si="4"/>
        <v>253867</v>
      </c>
      <c r="M25" s="23">
        <f t="shared" si="5"/>
        <v>1728213</v>
      </c>
      <c r="N25" s="23">
        <f t="shared" si="0"/>
        <v>382633</v>
      </c>
      <c r="O25" s="23">
        <f t="shared" si="0"/>
        <v>2151426</v>
      </c>
      <c r="P25" s="23">
        <f t="shared" si="0"/>
        <v>112430</v>
      </c>
      <c r="Q25" s="23">
        <f t="shared" si="0"/>
        <v>556228</v>
      </c>
      <c r="R25" s="23">
        <f t="shared" si="1"/>
        <v>495063</v>
      </c>
      <c r="S25" s="23">
        <f t="shared" si="1"/>
        <v>2707654</v>
      </c>
    </row>
    <row r="26" spans="1:19" ht="21" x14ac:dyDescent="0.35">
      <c r="A26" s="24" t="s">
        <v>11</v>
      </c>
      <c r="B26" s="23">
        <v>224534</v>
      </c>
      <c r="C26" s="23">
        <v>947549</v>
      </c>
      <c r="D26" s="23">
        <v>37292</v>
      </c>
      <c r="E26" s="23">
        <v>135867</v>
      </c>
      <c r="F26" s="23">
        <f t="shared" si="2"/>
        <v>261826</v>
      </c>
      <c r="G26" s="23">
        <f t="shared" si="3"/>
        <v>1083416</v>
      </c>
      <c r="H26" s="23">
        <v>264493</v>
      </c>
      <c r="I26" s="23">
        <v>1840887</v>
      </c>
      <c r="J26" s="23">
        <v>55050</v>
      </c>
      <c r="K26" s="23">
        <v>337095</v>
      </c>
      <c r="L26" s="23">
        <f t="shared" si="4"/>
        <v>319543</v>
      </c>
      <c r="M26" s="23">
        <f t="shared" si="5"/>
        <v>2177982</v>
      </c>
      <c r="N26" s="23">
        <f t="shared" si="0"/>
        <v>489027</v>
      </c>
      <c r="O26" s="23">
        <f t="shared" si="0"/>
        <v>2788436</v>
      </c>
      <c r="P26" s="23">
        <f t="shared" si="0"/>
        <v>92342</v>
      </c>
      <c r="Q26" s="23">
        <f t="shared" si="0"/>
        <v>472962</v>
      </c>
      <c r="R26" s="23">
        <f t="shared" si="1"/>
        <v>581369</v>
      </c>
      <c r="S26" s="23">
        <f t="shared" si="1"/>
        <v>3261398</v>
      </c>
    </row>
    <row r="27" spans="1:19" ht="21.75" thickBot="1" x14ac:dyDescent="0.4">
      <c r="A27" s="22" t="s">
        <v>12</v>
      </c>
      <c r="B27" s="25">
        <v>128491</v>
      </c>
      <c r="C27" s="25">
        <v>424460</v>
      </c>
      <c r="D27" s="25">
        <v>40493</v>
      </c>
      <c r="E27" s="25">
        <v>126393</v>
      </c>
      <c r="F27" s="25">
        <f t="shared" si="2"/>
        <v>168984</v>
      </c>
      <c r="G27" s="25">
        <f t="shared" si="3"/>
        <v>550853</v>
      </c>
      <c r="H27" s="25">
        <v>76191</v>
      </c>
      <c r="I27" s="25">
        <v>512541</v>
      </c>
      <c r="J27" s="25">
        <v>38537</v>
      </c>
      <c r="K27" s="25">
        <v>201113</v>
      </c>
      <c r="L27" s="25">
        <f t="shared" si="4"/>
        <v>114728</v>
      </c>
      <c r="M27" s="25">
        <f t="shared" si="5"/>
        <v>713654</v>
      </c>
      <c r="N27" s="25">
        <f t="shared" si="0"/>
        <v>204682</v>
      </c>
      <c r="O27" s="25">
        <f t="shared" si="0"/>
        <v>937001</v>
      </c>
      <c r="P27" s="25">
        <f t="shared" si="0"/>
        <v>79030</v>
      </c>
      <c r="Q27" s="25">
        <f t="shared" si="0"/>
        <v>327506</v>
      </c>
      <c r="R27" s="25">
        <f t="shared" si="1"/>
        <v>283712</v>
      </c>
      <c r="S27" s="25">
        <f t="shared" si="1"/>
        <v>1264507</v>
      </c>
    </row>
    <row r="28" spans="1:19" ht="21.75" thickTop="1" x14ac:dyDescent="0.35">
      <c r="A28" s="24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0.25" customHeight="1" x14ac:dyDescent="0.35">
      <c r="A29" s="24" t="s">
        <v>5</v>
      </c>
      <c r="B29" s="23">
        <f>SUM(B23:B28)</f>
        <v>867516</v>
      </c>
      <c r="C29" s="23">
        <f>SUM(C23:C28)</f>
        <v>3037894</v>
      </c>
      <c r="D29" s="23">
        <f>SUM(D23:D28)</f>
        <v>200261</v>
      </c>
      <c r="E29" s="23">
        <f>SUM(E23:E28)</f>
        <v>645815</v>
      </c>
      <c r="F29" s="23">
        <f t="shared" ref="F29:G29" si="6">SUM(B29,D29)</f>
        <v>1067777</v>
      </c>
      <c r="G29" s="23">
        <f t="shared" si="6"/>
        <v>3683709</v>
      </c>
      <c r="H29" s="23">
        <f>SUM(H23:H28)</f>
        <v>755350</v>
      </c>
      <c r="I29" s="23">
        <f>SUM(I23:I28)</f>
        <v>4692386</v>
      </c>
      <c r="J29" s="23">
        <f>SUM(J23:J28)</f>
        <v>226819</v>
      </c>
      <c r="K29" s="23">
        <f>SUM(K23:K28)</f>
        <v>1234394</v>
      </c>
      <c r="L29" s="23">
        <f t="shared" ref="L29:M29" si="7">SUM(H29,J29)</f>
        <v>982169</v>
      </c>
      <c r="M29" s="23">
        <f t="shared" si="7"/>
        <v>5926780</v>
      </c>
      <c r="N29" s="23">
        <f t="shared" ref="N29:Q29" si="8">SUM(B29,H29)</f>
        <v>1622866</v>
      </c>
      <c r="O29" s="23">
        <f t="shared" si="8"/>
        <v>7730280</v>
      </c>
      <c r="P29" s="23">
        <f t="shared" si="8"/>
        <v>427080</v>
      </c>
      <c r="Q29" s="23">
        <f t="shared" si="8"/>
        <v>1880209</v>
      </c>
      <c r="R29" s="23">
        <f t="shared" ref="R29:S29" si="9">SUM(N29,P29)</f>
        <v>2049946</v>
      </c>
      <c r="S29" s="23">
        <f t="shared" si="9"/>
        <v>9610489</v>
      </c>
    </row>
    <row r="30" spans="1:19" ht="20.25" customHeight="1" x14ac:dyDescent="0.35">
      <c r="A30" s="24"/>
      <c r="B30" s="26"/>
      <c r="C30" s="26"/>
      <c r="D30" s="26"/>
      <c r="E30" s="26"/>
      <c r="F30" s="23"/>
      <c r="G30" s="23"/>
      <c r="H30" s="26"/>
      <c r="I30" s="26"/>
      <c r="J30" s="26"/>
      <c r="K30" s="26"/>
      <c r="L30" s="23"/>
      <c r="M30" s="23"/>
      <c r="N30" s="23"/>
      <c r="O30" s="23"/>
      <c r="P30" s="23"/>
      <c r="Q30" s="23"/>
      <c r="R30" s="23"/>
      <c r="S30" s="23"/>
    </row>
  </sheetData>
  <mergeCells count="9">
    <mergeCell ref="S1:V1"/>
    <mergeCell ref="Z1:AC1"/>
    <mergeCell ref="B21:S21"/>
    <mergeCell ref="A11:AB11"/>
    <mergeCell ref="A12:AB12"/>
    <mergeCell ref="A13:AB13"/>
    <mergeCell ref="B15:G15"/>
    <mergeCell ref="H15:M15"/>
    <mergeCell ref="N15:S15"/>
  </mergeCells>
  <printOptions gridLines="1"/>
  <pageMargins left="0.39370078740157483" right="0.19685039370078741" top="0.31496062992125984" bottom="0.43307086614173229" header="0.15748031496062992" footer="0.15748031496062992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MESE</vt:lpstr>
      <vt:lpstr>'STAT REGIONE MARCHE PER MESE'!Area_stampa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2025-08-01T07:48:19Z</cp:lastPrinted>
  <dcterms:created xsi:type="dcterms:W3CDTF">2017-11-29T10:16:24Z</dcterms:created>
  <dcterms:modified xsi:type="dcterms:W3CDTF">2026-01-09T11:16:19Z</dcterms:modified>
</cp:coreProperties>
</file>